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0.1\Publica\Direccion Administrativa y financiera\VARIOS\INFORMES GOBIERNO EN LINEA\2021\"/>
    </mc:Choice>
  </mc:AlternateContent>
  <bookViews>
    <workbookView xWindow="0" yWindow="0" windowWidth="8070" windowHeight="2370" tabRatio="679"/>
  </bookViews>
  <sheets>
    <sheet name="PRESUPUESTO GASTOS 2021" sheetId="4" r:id="rId1"/>
    <sheet name="Hoj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5" i="4" l="1"/>
  <c r="D61" i="4"/>
  <c r="D60" i="4" l="1"/>
  <c r="D14" i="4"/>
  <c r="D54" i="4"/>
  <c r="D52" i="4"/>
  <c r="D48" i="4"/>
  <c r="D46" i="4"/>
  <c r="D42" i="4"/>
  <c r="D37" i="4"/>
  <c r="D30" i="4"/>
  <c r="D29" i="4"/>
  <c r="D21" i="4"/>
  <c r="D18" i="4"/>
  <c r="D53" i="4" l="1"/>
  <c r="D59" i="4"/>
  <c r="D36" i="4"/>
  <c r="D13" i="4"/>
  <c r="D12" i="4" l="1"/>
  <c r="D35" i="4"/>
  <c r="D34" i="4" l="1"/>
  <c r="D10" i="4" l="1"/>
</calcChain>
</file>

<file path=xl/sharedStrings.xml><?xml version="1.0" encoding="utf-8"?>
<sst xmlns="http://schemas.openxmlformats.org/spreadsheetml/2006/main" count="163" uniqueCount="125">
  <si>
    <t>1.1.02.06.006.06</t>
  </si>
  <si>
    <t>Otras unidades de gobierno</t>
  </si>
  <si>
    <t>concepto de ingreso</t>
  </si>
  <si>
    <t>Fuente</t>
  </si>
  <si>
    <t>ICLD</t>
  </si>
  <si>
    <t>Fondo</t>
  </si>
  <si>
    <t>FLS</t>
  </si>
  <si>
    <t>Subcuentas</t>
  </si>
  <si>
    <t>ASEGURAMIENTO</t>
  </si>
  <si>
    <t>OTROS GASTOS DE SALUD</t>
  </si>
  <si>
    <t xml:space="preserve">1. SALUD PUBLICA  </t>
  </si>
  <si>
    <t>003-FLS-1-1.1.02.06.006.06</t>
  </si>
  <si>
    <t>01</t>
  </si>
  <si>
    <t>02</t>
  </si>
  <si>
    <t>EMPRESA INDUSTRIAL Y COMERCIAL DEL ESTADO - ADELI</t>
  </si>
  <si>
    <t>DIRECCIÓN ADMINISTRATIVA Y FINANCIERA</t>
  </si>
  <si>
    <t>VIGENCIA 2021</t>
  </si>
  <si>
    <t xml:space="preserve">PROYECTO DE PRESUPUESTO DE INGRESOS </t>
  </si>
  <si>
    <t>RUBRO</t>
  </si>
  <si>
    <t>FUENTE</t>
  </si>
  <si>
    <t>NOMBRE</t>
  </si>
  <si>
    <t>INICIAL</t>
  </si>
  <si>
    <t>NUEVA CODIFICACION PRESUPUESTAL</t>
  </si>
  <si>
    <t>Ejecución Convenio Interadministrativo SI-049-2017 Modernización, ornato y Ahorro energético Municipio de Itagüí</t>
  </si>
  <si>
    <t xml:space="preserve">GASTOS </t>
  </si>
  <si>
    <t>2.1</t>
  </si>
  <si>
    <t>FUNCIONAMIENTO</t>
  </si>
  <si>
    <t>2.1.1</t>
  </si>
  <si>
    <t>GASTOS DE PERSONAL</t>
  </si>
  <si>
    <t>2.1.1.01.01.001</t>
  </si>
  <si>
    <t>FACTORES SALARIALES COMUNES</t>
  </si>
  <si>
    <t>2.1.1.01.01.001.01</t>
  </si>
  <si>
    <t>Sueldo básico</t>
  </si>
  <si>
    <t>2.1.1.01.01.001.05</t>
  </si>
  <si>
    <t>Auxilio de transporte</t>
  </si>
  <si>
    <t>2.1.1.01.01.001.06</t>
  </si>
  <si>
    <t>Prima de servicio</t>
  </si>
  <si>
    <t>2.1.1.01.01.001.07</t>
  </si>
  <si>
    <t>Bonificación por servicios prestados</t>
  </si>
  <si>
    <t>2.1.1.01.01.001.08</t>
  </si>
  <si>
    <t>PRESTACIONES SOCIALES</t>
  </si>
  <si>
    <t>2.1.1.01.01.001.08.01</t>
  </si>
  <si>
    <t>Prima de navidad</t>
  </si>
  <si>
    <t>2.1.1.01.01.001.08.02</t>
  </si>
  <si>
    <t>Prima de vacaciones</t>
  </si>
  <si>
    <t>2.1.1.01.02</t>
  </si>
  <si>
    <t>CONTRIBUCIONES INHERENTES A LA NÓMINA</t>
  </si>
  <si>
    <t>2.1.1.01.02.001</t>
  </si>
  <si>
    <t>Aportes a la seguridad social en pensiones</t>
  </si>
  <si>
    <t>2.1.1.01.02.002</t>
  </si>
  <si>
    <t>Aportes a la seguridad social en salud</t>
  </si>
  <si>
    <t>2.1.1.01.02.003</t>
  </si>
  <si>
    <t xml:space="preserve">Aportes de cesantías </t>
  </si>
  <si>
    <t>2.1.1.01.02.004</t>
  </si>
  <si>
    <t>Aportes a cajas de compensación familiar</t>
  </si>
  <si>
    <t>2.1.1.01.02.005</t>
  </si>
  <si>
    <t>Aportes generales al sistema de riesgos laborales</t>
  </si>
  <si>
    <t>2.1.1.01.02.006</t>
  </si>
  <si>
    <t>Aportes al ICBF</t>
  </si>
  <si>
    <t>2.1.1.01.02.007</t>
  </si>
  <si>
    <t>Aportes al SENA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</si>
  <si>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</si>
  <si>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</si>
  <si>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</si>
  <si>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</si>
  <si>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</si>
  <si>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2.1.1.01.03.001.03</t>
  </si>
  <si>
    <t>Bonificación especial de recreación</t>
  </si>
  <si>
    <t>2.1.1.01.03.020</t>
  </si>
  <si>
    <t>Estímulos a los empleados del Estado</t>
  </si>
  <si>
    <t>2.1.2</t>
  </si>
  <si>
    <t>ADQUISICIÓN DE BIENES Y SERVICIOS</t>
  </si>
  <si>
    <t>2.1.2.02</t>
  </si>
  <si>
    <t>ADQUISICIÓN DIFERENTES DE ACTIVOS</t>
  </si>
  <si>
    <t>2.1.2.02.02</t>
  </si>
  <si>
    <t>ADQUISICIÓN DE SERVICIOS</t>
  </si>
  <si>
    <t>Servicios de venta al por menor de libros, periódicos, revistas y artículos de papelería en establecimientos especializados</t>
  </si>
  <si>
    <t>Servicio de venta al por menor de computadores y programas de informatica integrados en establecimiento de comercio especializado</t>
  </si>
  <si>
    <t>Servicio de transporte terrestre especial local de pasajeros</t>
  </si>
  <si>
    <t>Servicio de seguros generales de responsabilidad civil</t>
  </si>
  <si>
    <t>Servicios de seguro de cumplimiento</t>
  </si>
  <si>
    <t>Otros servicios de seguros distintos de los seguros de vida n.c.p</t>
  </si>
  <si>
    <t>Servicio de asesoramineto y representación jurídia relativos a otros campos de derecho</t>
  </si>
  <si>
    <t>Servicios de consultoría en gestión de recursos humanos</t>
  </si>
  <si>
    <t xml:space="preserve">Servicios de gestión de procesos empresariales </t>
  </si>
  <si>
    <t>Servicios de relaciones públicas</t>
  </si>
  <si>
    <t>Servicio de diseño y desarrollo de TI para aplicaciones</t>
  </si>
  <si>
    <t>Servicio de administración para proyectos de construcción</t>
  </si>
  <si>
    <t>Servicio de acceso a Internet de banda ancha</t>
  </si>
  <si>
    <t>Otros servicios de apoyo n.c.p</t>
  </si>
  <si>
    <t>Otros tipos de servicios educativos y de formación, n.c.p.</t>
  </si>
  <si>
    <t>2.1.2.02.03</t>
  </si>
  <si>
    <t>Gastos imprevistos</t>
  </si>
  <si>
    <t>2.1.8</t>
  </si>
  <si>
    <t>GASTOS POR TRIBUTOS, MULTAS, SANCIONES E INTERESES DE MORA</t>
  </si>
  <si>
    <t>2.1.8.01</t>
  </si>
  <si>
    <t>Impuestos</t>
  </si>
  <si>
    <t>2.1.8.01.01</t>
  </si>
  <si>
    <t>Impuesto sobre la renta y complementarios</t>
  </si>
  <si>
    <t>2.1.8.01.54</t>
  </si>
  <si>
    <t>Impuesto de industria y comercio</t>
  </si>
  <si>
    <t>2.1.8.02</t>
  </si>
  <si>
    <t>Estampillas</t>
  </si>
  <si>
    <t>2.1.8.03</t>
  </si>
  <si>
    <t>Comisiones y Gastos Financieros</t>
  </si>
  <si>
    <t>INVERSIÓN</t>
  </si>
  <si>
    <t>2.3.2.02.02.005.04.06.01.09</t>
  </si>
  <si>
    <t>2.1.2.02.02.006.02.02.05.01</t>
  </si>
  <si>
    <t>2.1.2.02.02.006.02.02.08.04</t>
  </si>
  <si>
    <t>2.1.2.02.02.006.04.01.01.04</t>
  </si>
  <si>
    <t>2.1.2.02.02.007.01.03.05.05</t>
  </si>
  <si>
    <t>2.1.2.02.02.007.01.03.05.06</t>
  </si>
  <si>
    <t>2.1.2.02.02.007.01.03.05.09</t>
  </si>
  <si>
    <t>2.1.2.02.02.008.02.01.02.00</t>
  </si>
  <si>
    <t>2.1.2.02.02.008.03.01.01.03</t>
  </si>
  <si>
    <t>2.1.2.02.02.008.03.01.01.07</t>
  </si>
  <si>
    <t>2.1.2.02.02.008.03.01.02.01</t>
  </si>
  <si>
    <t>2.1.2.02.02.008.03.01.04.01</t>
  </si>
  <si>
    <t>2.1.2.02.02.008.03.03.03.00</t>
  </si>
  <si>
    <t>2.1.2.02.02.008.04.02.02.02</t>
  </si>
  <si>
    <t>2.1.2.02.02.008.05.09.09.09</t>
  </si>
  <si>
    <t>2.1.2.02.02.009.02.09.01.09</t>
  </si>
  <si>
    <t>2.3</t>
  </si>
  <si>
    <t>2.3.2</t>
  </si>
  <si>
    <t>2.3.2.02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</si>
</sst>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/>
    <xf numFmtId="3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9">
    <cellStyle name="Millares 2" xfId="1"/>
    <cellStyle name="Millares 3" xfId="17"/>
    <cellStyle name="Moneda [0] 2" xfId="2"/>
    <cellStyle name="Moneda 10" xfId="16"/>
    <cellStyle name="Moneda 2" xfId="3"/>
    <cellStyle name="Moneda 3" xfId="9"/>
    <cellStyle name="Moneda 4" xfId="10"/>
    <cellStyle name="Moneda 5" xfId="11"/>
    <cellStyle name="Moneda 6" xfId="13"/>
    <cellStyle name="Moneda 7" xfId="14"/>
    <cellStyle name="Moneda 8" xfId="12"/>
    <cellStyle name="Moneda 9" xfId="15"/>
    <cellStyle name="Normal" xfId="0" builtinId="0"/>
    <cellStyle name="Normal 2" xfId="4"/>
    <cellStyle name="Normal 2 2" xfId="18"/>
    <cellStyle name="Normal 3" xfId="7"/>
    <cellStyle name="Porcentaje 2" xfId="5"/>
    <cellStyle name="Porcentaje 3" xfId="6"/>
    <cellStyle name="Porcentaje 4" xfId="8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557212</xdr:colOff>
      <xdr:row>1</xdr:row>
      <xdr:rowOff>102393</xdr:rowOff>
    </xdr:from>
    <xdr:ext cx="2417417" cy="80248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" y="292893"/>
          <a:ext cx="2417417" cy="802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tabSelected="1" zoomScale="80" zoomScaleNormal="80" workbookViewId="0">
      <selection activeCell="B63" sqref="B63"/>
    </sheetView>
  </sheetViews>
  <sheetFormatPr baseColWidth="10" defaultColWidth="11.42578125" defaultRowHeight="12.75" x14ac:dyDescent="0.25"/>
  <cols>
    <col min="1" max="1" width="29" style="6" customWidth="1"/>
    <col min="2" max="2" width="8.140625" style="29" customWidth="1"/>
    <col min="3" max="3" width="72.140625" style="8" customWidth="1"/>
    <col min="4" max="4" width="24.5703125" style="9" customWidth="1"/>
    <col min="5" max="16384" width="11.42578125" style="8"/>
  </cols>
  <sheetData>
    <row r="1" spans="1:4" x14ac:dyDescent="0.25">
      <c r="B1" s="7"/>
    </row>
    <row r="2" spans="1:4" x14ac:dyDescent="0.25">
      <c r="B2" s="7"/>
    </row>
    <row r="3" spans="1:4" x14ac:dyDescent="0.25">
      <c r="B3" s="7"/>
      <c r="C3" s="30" t="s">
        <v>14</v>
      </c>
      <c r="D3" s="30"/>
    </row>
    <row r="4" spans="1:4" x14ac:dyDescent="0.25">
      <c r="B4" s="7"/>
      <c r="C4" s="30" t="s">
        <v>15</v>
      </c>
      <c r="D4" s="30"/>
    </row>
    <row r="5" spans="1:4" x14ac:dyDescent="0.25">
      <c r="B5" s="7"/>
      <c r="C5" s="30" t="s">
        <v>17</v>
      </c>
      <c r="D5" s="30"/>
    </row>
    <row r="6" spans="1:4" x14ac:dyDescent="0.25">
      <c r="B6" s="7"/>
      <c r="C6" s="30" t="s">
        <v>22</v>
      </c>
      <c r="D6" s="30"/>
    </row>
    <row r="7" spans="1:4" x14ac:dyDescent="0.25">
      <c r="B7" s="7"/>
      <c r="C7" s="30" t="s">
        <v>16</v>
      </c>
      <c r="D7" s="30"/>
    </row>
    <row r="8" spans="1:4" x14ac:dyDescent="0.25">
      <c r="B8" s="7"/>
    </row>
    <row r="9" spans="1:4" x14ac:dyDescent="0.25">
      <c r="A9" s="10" t="s">
        <v>18</v>
      </c>
      <c r="B9" s="11" t="s">
        <v>19</v>
      </c>
      <c r="C9" s="10" t="s">
        <v>20</v>
      </c>
      <c r="D9" s="12" t="s">
        <v>21</v>
      </c>
    </row>
    <row r="10" spans="1:4" x14ac:dyDescent="0.25">
      <c r="A10" s="13">
        <v>2</v>
      </c>
      <c r="B10" s="14"/>
      <c r="C10" s="15" t="s">
        <v>24</v>
      </c>
      <c r="D10" s="16">
        <f>+D11+D59</f>
        <v>9123180210.3010044</v>
      </c>
    </row>
    <row r="11" spans="1:4" x14ac:dyDescent="0.25">
      <c r="A11" s="13" t="s">
        <v>25</v>
      </c>
      <c r="B11" s="14"/>
      <c r="C11" s="15" t="s">
        <v>26</v>
      </c>
      <c r="D11" s="16">
        <f>+D12+D34+D53</f>
        <v>2455473664.3010039</v>
      </c>
    </row>
    <row r="12" spans="1:4" x14ac:dyDescent="0.25">
      <c r="A12" s="13" t="s">
        <v>27</v>
      </c>
      <c r="B12" s="14"/>
      <c r="C12" s="15" t="s">
        <v>28</v>
      </c>
      <c r="D12" s="16">
        <f>+D13+D21+D29+1</f>
        <v>1589557785.6844709</v>
      </c>
    </row>
    <row r="13" spans="1:4" x14ac:dyDescent="0.25">
      <c r="A13" s="13" t="s">
        <v>29</v>
      </c>
      <c r="B13" s="14"/>
      <c r="C13" s="15" t="s">
        <v>30</v>
      </c>
      <c r="D13" s="16">
        <f>SUM(D14:D18)</f>
        <v>1173121447.0604193</v>
      </c>
    </row>
    <row r="14" spans="1:4" x14ac:dyDescent="0.25">
      <c r="A14" s="18" t="s">
        <v>31</v>
      </c>
      <c r="B14" s="19" t="s">
        <v>12</v>
      </c>
      <c r="C14" s="20" t="s">
        <v>32</v>
      </c>
      <c r="D14" s="17">
        <f>964643655-D15</f>
        <v>963335355</v>
      </c>
    </row>
    <row r="15" spans="1:4" x14ac:dyDescent="0.25">
      <c r="A15" s="18" t="s">
        <v>33</v>
      </c>
      <c r="B15" s="19" t="s">
        <v>12</v>
      </c>
      <c r="C15" s="20" t="s">
        <v>34</v>
      </c>
      <c r="D15" s="17">
        <f>109025*12</f>
        <v>1308300</v>
      </c>
    </row>
    <row r="16" spans="1:4" x14ac:dyDescent="0.25">
      <c r="A16" s="18" t="s">
        <v>35</v>
      </c>
      <c r="B16" s="19" t="s">
        <v>12</v>
      </c>
      <c r="C16" s="20" t="s">
        <v>36</v>
      </c>
      <c r="D16" s="17">
        <v>40692269.461048618</v>
      </c>
    </row>
    <row r="17" spans="1:4" x14ac:dyDescent="0.25">
      <c r="A17" s="18" t="s">
        <v>37</v>
      </c>
      <c r="B17" s="19" t="s">
        <v>12</v>
      </c>
      <c r="C17" s="20" t="s">
        <v>38</v>
      </c>
      <c r="D17" s="17">
        <v>29358719.935999997</v>
      </c>
    </row>
    <row r="18" spans="1:4" x14ac:dyDescent="0.25">
      <c r="A18" s="18" t="s">
        <v>39</v>
      </c>
      <c r="B18" s="19"/>
      <c r="C18" s="20" t="s">
        <v>40</v>
      </c>
      <c r="D18" s="17">
        <f>SUM(D19:D20)</f>
        <v>138426802.66337082</v>
      </c>
    </row>
    <row r="19" spans="1:4" x14ac:dyDescent="0.25">
      <c r="A19" s="18" t="s">
        <v>41</v>
      </c>
      <c r="B19" s="19" t="s">
        <v>12</v>
      </c>
      <c r="C19" s="20" t="s">
        <v>42</v>
      </c>
      <c r="D19" s="17">
        <v>93566982.958493799</v>
      </c>
    </row>
    <row r="20" spans="1:4" x14ac:dyDescent="0.25">
      <c r="A20" s="18" t="s">
        <v>43</v>
      </c>
      <c r="B20" s="19" t="s">
        <v>12</v>
      </c>
      <c r="C20" s="20" t="s">
        <v>44</v>
      </c>
      <c r="D20" s="17">
        <v>44859819.704877019</v>
      </c>
    </row>
    <row r="21" spans="1:4" x14ac:dyDescent="0.25">
      <c r="A21" s="13" t="s">
        <v>45</v>
      </c>
      <c r="B21" s="14"/>
      <c r="C21" s="15" t="s">
        <v>46</v>
      </c>
      <c r="D21" s="16">
        <f>SUM(D22:D28)</f>
        <v>299540452.90655702</v>
      </c>
    </row>
    <row r="22" spans="1:4" x14ac:dyDescent="0.25">
      <c r="A22" s="18" t="s">
        <v>47</v>
      </c>
      <c r="B22" s="19" t="s">
        <v>12</v>
      </c>
      <c r="C22" s="20" t="s">
        <v>48</v>
      </c>
      <c r="D22" s="17">
        <v>124803565.34049933</v>
      </c>
    </row>
    <row r="23" spans="1:4" x14ac:dyDescent="0.25">
      <c r="A23" s="18" t="s">
        <v>49</v>
      </c>
      <c r="B23" s="19" t="s">
        <v>12</v>
      </c>
      <c r="C23" s="20" t="s">
        <v>50</v>
      </c>
      <c r="D23" s="17">
        <v>12932792.79155487</v>
      </c>
    </row>
    <row r="24" spans="1:4" x14ac:dyDescent="0.25">
      <c r="A24" s="18" t="s">
        <v>51</v>
      </c>
      <c r="B24" s="19" t="s">
        <v>12</v>
      </c>
      <c r="C24" s="20" t="s">
        <v>52</v>
      </c>
      <c r="D24" s="17">
        <v>96283198.420979619</v>
      </c>
    </row>
    <row r="25" spans="1:4" x14ac:dyDescent="0.25">
      <c r="A25" s="18" t="s">
        <v>53</v>
      </c>
      <c r="B25" s="19" t="s">
        <v>12</v>
      </c>
      <c r="C25" s="20" t="s">
        <v>54</v>
      </c>
      <c r="D25" s="17">
        <v>51114648.9266899</v>
      </c>
    </row>
    <row r="26" spans="1:4" x14ac:dyDescent="0.25">
      <c r="A26" s="18" t="s">
        <v>55</v>
      </c>
      <c r="B26" s="19" t="s">
        <v>12</v>
      </c>
      <c r="C26" s="20" t="s">
        <v>56</v>
      </c>
      <c r="D26" s="17">
        <v>5254372.0479744012</v>
      </c>
    </row>
    <row r="27" spans="1:4" x14ac:dyDescent="0.25">
      <c r="A27" s="18" t="s">
        <v>57</v>
      </c>
      <c r="B27" s="19" t="s">
        <v>12</v>
      </c>
      <c r="C27" s="20" t="s">
        <v>58</v>
      </c>
      <c r="D27" s="17">
        <v>5491125.2273153253</v>
      </c>
    </row>
    <row r="28" spans="1:4" x14ac:dyDescent="0.25">
      <c r="A28" s="18" t="s">
        <v>59</v>
      </c>
      <c r="B28" s="19" t="s">
        <v>12</v>
      </c>
      <c r="C28" s="20" t="s">
        <v>60</v>
      </c>
      <c r="D28" s="17">
        <v>3660750.1515435502</v>
      </c>
    </row>
    <row r="29" spans="1:4" x14ac:dyDescent="0.25">
      <c r="A29" s="13" t="s">
        <v>61</v>
      </c>
      <c r="B29" s="14"/>
      <c r="C29" s="15" t="s">
        <v>62</v>
      </c>
      <c r="D29" s="16">
        <f>+D30+D33</f>
        <v>116895884.71749452</v>
      </c>
    </row>
    <row r="30" spans="1:4" x14ac:dyDescent="0.25">
      <c r="A30" s="18" t="s">
        <v>63</v>
      </c>
      <c r="B30" s="19"/>
      <c r="C30" s="20" t="s">
        <v>40</v>
      </c>
      <c r="D30" s="17">
        <f>SUM(D31:D32)</f>
        <v>68395884.717494518</v>
      </c>
    </row>
    <row r="31" spans="1:4" x14ac:dyDescent="0.25">
      <c r="A31" s="18" t="s">
        <v>64</v>
      </c>
      <c r="B31" s="19" t="s">
        <v>12</v>
      </c>
      <c r="C31" s="20" t="s">
        <v>65</v>
      </c>
      <c r="D31" s="17">
        <v>62803747.586827844</v>
      </c>
    </row>
    <row r="32" spans="1:4" x14ac:dyDescent="0.25">
      <c r="A32" s="18" t="s">
        <v>66</v>
      </c>
      <c r="B32" s="19" t="s">
        <v>12</v>
      </c>
      <c r="C32" s="20" t="s">
        <v>67</v>
      </c>
      <c r="D32" s="17">
        <v>5592137.1306666667</v>
      </c>
    </row>
    <row r="33" spans="1:4" x14ac:dyDescent="0.25">
      <c r="A33" s="18" t="s">
        <v>68</v>
      </c>
      <c r="B33" s="19" t="s">
        <v>12</v>
      </c>
      <c r="C33" s="20" t="s">
        <v>69</v>
      </c>
      <c r="D33" s="17">
        <v>48500000</v>
      </c>
    </row>
    <row r="34" spans="1:4" x14ac:dyDescent="0.25">
      <c r="A34" s="13" t="s">
        <v>70</v>
      </c>
      <c r="B34" s="14"/>
      <c r="C34" s="15" t="s">
        <v>71</v>
      </c>
      <c r="D34" s="16">
        <f>+D35</f>
        <v>573718000</v>
      </c>
    </row>
    <row r="35" spans="1:4" x14ac:dyDescent="0.25">
      <c r="A35" s="13" t="s">
        <v>72</v>
      </c>
      <c r="B35" s="14"/>
      <c r="C35" s="15" t="s">
        <v>73</v>
      </c>
      <c r="D35" s="16">
        <f>+D36+D52</f>
        <v>573718000</v>
      </c>
    </row>
    <row r="36" spans="1:4" x14ac:dyDescent="0.25">
      <c r="A36" s="18" t="s">
        <v>74</v>
      </c>
      <c r="B36" s="19"/>
      <c r="C36" s="20" t="s">
        <v>75</v>
      </c>
      <c r="D36" s="21">
        <f>SUM(D37:D51)</f>
        <v>562308000</v>
      </c>
    </row>
    <row r="37" spans="1:4" ht="25.5" x14ac:dyDescent="0.25">
      <c r="A37" s="31" t="s">
        <v>107</v>
      </c>
      <c r="B37" s="19" t="s">
        <v>12</v>
      </c>
      <c r="C37" s="22" t="s">
        <v>76</v>
      </c>
      <c r="D37" s="21">
        <f>6000000+12000000</f>
        <v>18000000</v>
      </c>
    </row>
    <row r="38" spans="1:4" ht="25.5" x14ac:dyDescent="0.25">
      <c r="A38" s="31" t="s">
        <v>108</v>
      </c>
      <c r="B38" s="19" t="s">
        <v>12</v>
      </c>
      <c r="C38" s="22" t="s">
        <v>77</v>
      </c>
      <c r="D38" s="21">
        <v>31009000</v>
      </c>
    </row>
    <row r="39" spans="1:4" x14ac:dyDescent="0.25">
      <c r="A39" s="31" t="s">
        <v>109</v>
      </c>
      <c r="B39" s="19" t="s">
        <v>12</v>
      </c>
      <c r="C39" s="20" t="s">
        <v>78</v>
      </c>
      <c r="D39" s="21">
        <v>49500000</v>
      </c>
    </row>
    <row r="40" spans="1:4" x14ac:dyDescent="0.25">
      <c r="A40" s="31" t="s">
        <v>110</v>
      </c>
      <c r="B40" s="19" t="s">
        <v>12</v>
      </c>
      <c r="C40" s="20" t="s">
        <v>79</v>
      </c>
      <c r="D40" s="21">
        <v>23431500</v>
      </c>
    </row>
    <row r="41" spans="1:4" x14ac:dyDescent="0.25">
      <c r="A41" s="31" t="s">
        <v>111</v>
      </c>
      <c r="B41" s="19" t="s">
        <v>12</v>
      </c>
      <c r="C41" s="20" t="s">
        <v>80</v>
      </c>
      <c r="D41" s="21">
        <v>41764825.070833892</v>
      </c>
    </row>
    <row r="42" spans="1:4" x14ac:dyDescent="0.25">
      <c r="A42" s="31" t="s">
        <v>112</v>
      </c>
      <c r="B42" s="19" t="s">
        <v>12</v>
      </c>
      <c r="C42" s="20" t="s">
        <v>81</v>
      </c>
      <c r="D42" s="21">
        <f>92546000-D40-D41</f>
        <v>27349674.929166108</v>
      </c>
    </row>
    <row r="43" spans="1:4" x14ac:dyDescent="0.25">
      <c r="A43" s="31" t="s">
        <v>113</v>
      </c>
      <c r="B43" s="19" t="s">
        <v>12</v>
      </c>
      <c r="C43" s="20" t="s">
        <v>82</v>
      </c>
      <c r="D43" s="21">
        <v>44000000</v>
      </c>
    </row>
    <row r="44" spans="1:4" x14ac:dyDescent="0.25">
      <c r="A44" s="31" t="s">
        <v>114</v>
      </c>
      <c r="B44" s="19" t="s">
        <v>12</v>
      </c>
      <c r="C44" s="20" t="s">
        <v>83</v>
      </c>
      <c r="D44" s="21">
        <v>25300000</v>
      </c>
    </row>
    <row r="45" spans="1:4" x14ac:dyDescent="0.25">
      <c r="A45" s="31" t="s">
        <v>115</v>
      </c>
      <c r="B45" s="19" t="s">
        <v>12</v>
      </c>
      <c r="C45" s="20" t="s">
        <v>84</v>
      </c>
      <c r="D45" s="21">
        <v>29700000</v>
      </c>
    </row>
    <row r="46" spans="1:4" x14ac:dyDescent="0.25">
      <c r="A46" s="31" t="s">
        <v>116</v>
      </c>
      <c r="B46" s="19" t="s">
        <v>12</v>
      </c>
      <c r="C46" s="20" t="s">
        <v>85</v>
      </c>
      <c r="D46" s="21">
        <f>51700000+4600000</f>
        <v>56300000</v>
      </c>
    </row>
    <row r="47" spans="1:4" x14ac:dyDescent="0.25">
      <c r="A47" s="31" t="s">
        <v>117</v>
      </c>
      <c r="B47" s="19" t="s">
        <v>12</v>
      </c>
      <c r="C47" s="20" t="s">
        <v>86</v>
      </c>
      <c r="D47" s="21">
        <v>78083000</v>
      </c>
    </row>
    <row r="48" spans="1:4" x14ac:dyDescent="0.25">
      <c r="A48" s="31" t="s">
        <v>118</v>
      </c>
      <c r="B48" s="19" t="s">
        <v>12</v>
      </c>
      <c r="C48" s="23" t="s">
        <v>87</v>
      </c>
      <c r="D48" s="21">
        <f>(6500000+200000)*11.5</f>
        <v>77050000</v>
      </c>
    </row>
    <row r="49" spans="1:4" x14ac:dyDescent="0.25">
      <c r="A49" s="31" t="s">
        <v>119</v>
      </c>
      <c r="B49" s="19" t="s">
        <v>12</v>
      </c>
      <c r="C49" s="23" t="s">
        <v>88</v>
      </c>
      <c r="D49" s="21">
        <v>1920000</v>
      </c>
    </row>
    <row r="50" spans="1:4" x14ac:dyDescent="0.25">
      <c r="A50" s="31" t="s">
        <v>120</v>
      </c>
      <c r="B50" s="19" t="s">
        <v>12</v>
      </c>
      <c r="C50" s="20" t="s">
        <v>89</v>
      </c>
      <c r="D50" s="21">
        <v>38500000</v>
      </c>
    </row>
    <row r="51" spans="1:4" x14ac:dyDescent="0.25">
      <c r="A51" s="31" t="s">
        <v>121</v>
      </c>
      <c r="B51" s="19" t="s">
        <v>12</v>
      </c>
      <c r="C51" s="20" t="s">
        <v>90</v>
      </c>
      <c r="D51" s="21">
        <v>20400000</v>
      </c>
    </row>
    <row r="52" spans="1:4" x14ac:dyDescent="0.25">
      <c r="A52" s="18" t="s">
        <v>91</v>
      </c>
      <c r="B52" s="19" t="s">
        <v>12</v>
      </c>
      <c r="C52" s="20" t="s">
        <v>92</v>
      </c>
      <c r="D52" s="21">
        <f>8256000+3154000</f>
        <v>11410000</v>
      </c>
    </row>
    <row r="53" spans="1:4" x14ac:dyDescent="0.25">
      <c r="A53" s="13" t="s">
        <v>93</v>
      </c>
      <c r="B53" s="14"/>
      <c r="C53" s="15" t="s">
        <v>94</v>
      </c>
      <c r="D53" s="24">
        <f>+D54+D57+D58</f>
        <v>292197878.61653262</v>
      </c>
    </row>
    <row r="54" spans="1:4" x14ac:dyDescent="0.25">
      <c r="A54" s="18" t="s">
        <v>95</v>
      </c>
      <c r="B54" s="19"/>
      <c r="C54" s="20" t="s">
        <v>96</v>
      </c>
      <c r="D54" s="21">
        <f>SUM(D55:D56)</f>
        <v>233032931.68053123</v>
      </c>
    </row>
    <row r="55" spans="1:4" x14ac:dyDescent="0.25">
      <c r="A55" s="18" t="s">
        <v>97</v>
      </c>
      <c r="B55" s="19" t="s">
        <v>12</v>
      </c>
      <c r="C55" s="20" t="s">
        <v>98</v>
      </c>
      <c r="D55" s="21">
        <v>221577483.99810258</v>
      </c>
    </row>
    <row r="56" spans="1:4" x14ac:dyDescent="0.25">
      <c r="A56" s="18" t="s">
        <v>99</v>
      </c>
      <c r="B56" s="19" t="s">
        <v>12</v>
      </c>
      <c r="C56" s="20" t="s">
        <v>100</v>
      </c>
      <c r="D56" s="21">
        <v>11455447.682428671</v>
      </c>
    </row>
    <row r="57" spans="1:4" x14ac:dyDescent="0.25">
      <c r="A57" s="18" t="s">
        <v>101</v>
      </c>
      <c r="B57" s="19" t="s">
        <v>12</v>
      </c>
      <c r="C57" s="20" t="s">
        <v>102</v>
      </c>
      <c r="D57" s="21">
        <v>45264946.936001405</v>
      </c>
    </row>
    <row r="58" spans="1:4" x14ac:dyDescent="0.2">
      <c r="A58" s="18" t="s">
        <v>103</v>
      </c>
      <c r="B58" s="19" t="s">
        <v>12</v>
      </c>
      <c r="C58" s="25" t="s">
        <v>104</v>
      </c>
      <c r="D58" s="26">
        <v>13900000</v>
      </c>
    </row>
    <row r="59" spans="1:4" x14ac:dyDescent="0.2">
      <c r="A59" s="13" t="s">
        <v>122</v>
      </c>
      <c r="B59" s="14"/>
      <c r="C59" s="27" t="s">
        <v>105</v>
      </c>
      <c r="D59" s="28">
        <f t="shared" ref="D59:D60" si="0">+D60</f>
        <v>6667706546</v>
      </c>
    </row>
    <row r="60" spans="1:4" x14ac:dyDescent="0.2">
      <c r="A60" s="13" t="s">
        <v>123</v>
      </c>
      <c r="B60" s="14"/>
      <c r="C60" s="27" t="s">
        <v>71</v>
      </c>
      <c r="D60" s="28">
        <f t="shared" si="0"/>
        <v>6667706546</v>
      </c>
    </row>
    <row r="61" spans="1:4" x14ac:dyDescent="0.2">
      <c r="A61" s="13" t="s">
        <v>124</v>
      </c>
      <c r="B61" s="14"/>
      <c r="C61" s="27" t="s">
        <v>75</v>
      </c>
      <c r="D61" s="28">
        <f>SUM(D62:D62)</f>
        <v>6667706546</v>
      </c>
    </row>
    <row r="62" spans="1:4" ht="25.5" x14ac:dyDescent="0.25">
      <c r="A62" s="4" t="s">
        <v>106</v>
      </c>
      <c r="B62" s="19" t="s">
        <v>13</v>
      </c>
      <c r="C62" s="5" t="s">
        <v>23</v>
      </c>
      <c r="D62" s="26">
        <v>6667706546</v>
      </c>
    </row>
  </sheetData>
  <mergeCells count="5">
    <mergeCell ref="C3:D3"/>
    <mergeCell ref="C4:D4"/>
    <mergeCell ref="C5:D5"/>
    <mergeCell ref="C6:D6"/>
    <mergeCell ref="C7:D7"/>
  </mergeCells>
  <pageMargins left="0.25" right="0.25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7"/>
  <sheetViews>
    <sheetView zoomScale="160" zoomScaleNormal="160" workbookViewId="0">
      <selection activeCell="D4" sqref="D4"/>
    </sheetView>
  </sheetViews>
  <sheetFormatPr baseColWidth="10" defaultRowHeight="15" x14ac:dyDescent="0.25"/>
  <cols>
    <col min="3" max="3" width="23.85546875" customWidth="1"/>
    <col min="4" max="4" width="26.28515625" customWidth="1"/>
    <col min="7" max="7" width="26.42578125" customWidth="1"/>
  </cols>
  <sheetData>
    <row r="4" spans="1:9" x14ac:dyDescent="0.25">
      <c r="A4" s="3" t="s">
        <v>3</v>
      </c>
      <c r="B4" s="3" t="s">
        <v>5</v>
      </c>
      <c r="C4" t="s">
        <v>7</v>
      </c>
      <c r="D4" s="3" t="s">
        <v>2</v>
      </c>
      <c r="E4" s="3"/>
      <c r="F4" s="3"/>
      <c r="G4" s="3"/>
      <c r="H4" s="3"/>
      <c r="I4" s="3"/>
    </row>
    <row r="5" spans="1:9" x14ac:dyDescent="0.25">
      <c r="A5" t="s">
        <v>4</v>
      </c>
      <c r="B5" t="s">
        <v>6</v>
      </c>
      <c r="C5" t="s">
        <v>10</v>
      </c>
      <c r="D5" s="1" t="s">
        <v>0</v>
      </c>
      <c r="E5" s="2" t="s">
        <v>1</v>
      </c>
      <c r="G5" t="s">
        <v>11</v>
      </c>
    </row>
    <row r="6" spans="1:9" x14ac:dyDescent="0.25">
      <c r="C6" t="s">
        <v>8</v>
      </c>
    </row>
    <row r="7" spans="1:9" x14ac:dyDescent="0.25">
      <c r="C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GASTOS 2021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Andrea Baquero Arevalo</dc:creator>
  <cp:lastModifiedBy>Susana Meza Diaz</cp:lastModifiedBy>
  <cp:lastPrinted>2020-10-02T03:54:51Z</cp:lastPrinted>
  <dcterms:created xsi:type="dcterms:W3CDTF">2020-09-03T02:29:22Z</dcterms:created>
  <dcterms:modified xsi:type="dcterms:W3CDTF">2021-01-18T16:59:50Z</dcterms:modified>
</cp:coreProperties>
</file>